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195" windowHeight="12525" activeTab="0"/>
  </bookViews>
  <sheets>
    <sheet name="OEE Master" sheetId="1" r:id="rId1"/>
    <sheet name="OEE Copy" sheetId="2" r:id="rId2"/>
  </sheets>
  <definedNames>
    <definedName name="_xlnm.Print_Area" localSheetId="1">'OEE Copy'!$B$1:$P$20</definedName>
    <definedName name="_xlnm.Print_Area" localSheetId="0">'OEE Master'!$B$1:$P$20</definedName>
  </definedNames>
  <calcPr fullCalcOnLoad="1"/>
</workbook>
</file>

<file path=xl/comments1.xml><?xml version="1.0" encoding="utf-8"?>
<comments xmlns="http://schemas.openxmlformats.org/spreadsheetml/2006/main">
  <authors>
    <author>Paul Sanderson</author>
  </authors>
  <commentList>
    <comment ref="E7" authorId="0">
      <text>
        <r>
          <rPr>
            <sz val="8"/>
            <rFont val="Tahoma"/>
            <family val="2"/>
          </rPr>
          <t>Enter a scrap type here</t>
        </r>
      </text>
    </comment>
    <comment ref="C7" authorId="0">
      <text>
        <r>
          <rPr>
            <sz val="8"/>
            <rFont val="Tahoma"/>
            <family val="0"/>
          </rPr>
          <t xml:space="preserve">Enter machine or equipment name
</t>
        </r>
      </text>
    </comment>
    <comment ref="D7" authorId="0">
      <text>
        <r>
          <rPr>
            <sz val="8"/>
            <rFont val="Tahoma"/>
            <family val="0"/>
          </rPr>
          <t xml:space="preserve">Enter batch code
</t>
        </r>
      </text>
    </comment>
    <comment ref="F7" authorId="0">
      <text>
        <r>
          <rPr>
            <sz val="8"/>
            <rFont val="Tahoma"/>
            <family val="0"/>
          </rPr>
          <t xml:space="preserve">Enter a scrap type here
</t>
        </r>
      </text>
    </comment>
    <comment ref="H7" authorId="0">
      <text>
        <r>
          <rPr>
            <sz val="8"/>
            <rFont val="Tahoma"/>
            <family val="2"/>
          </rPr>
          <t xml:space="preserve">Enter the total production time available for the relevant period (e.g. length of shift expressed in </t>
        </r>
        <r>
          <rPr>
            <b/>
            <sz val="8"/>
            <rFont val="Tahoma"/>
            <family val="2"/>
          </rPr>
          <t>minutes</t>
        </r>
        <r>
          <rPr>
            <sz val="8"/>
            <rFont val="Tahoma"/>
            <family val="2"/>
          </rPr>
          <t>).</t>
        </r>
      </text>
    </comment>
    <comment ref="G7" authorId="0">
      <text>
        <r>
          <rPr>
            <sz val="8"/>
            <rFont val="Tahoma"/>
            <family val="2"/>
          </rPr>
          <t>Enter the total number of pieces or parts produced (good and reject/scrap) in the period being analysed.</t>
        </r>
      </text>
    </comment>
    <comment ref="I7" authorId="0">
      <text>
        <r>
          <rPr>
            <sz val="8"/>
            <rFont val="Tahoma"/>
            <family val="2"/>
          </rPr>
          <t>Scheduled Downtime includes any expected non productive time such as planned shutdowns and maintenance, holidays etc.</t>
        </r>
      </text>
    </comment>
    <comment ref="J7" authorId="0">
      <text>
        <r>
          <rPr>
            <sz val="8"/>
            <rFont val="Tahoma"/>
            <family val="2"/>
          </rPr>
          <t>Unscheduled Downtime includes unexpected non productive time including losses due to breakdowns, extended start ups or changeovers, tooling etc.</t>
        </r>
      </text>
    </comment>
    <comment ref="K7" authorId="0">
      <text>
        <r>
          <rPr>
            <sz val="8"/>
            <rFont val="Tahoma"/>
            <family val="2"/>
          </rPr>
          <t>Production Time is calculated automatically -Total Available Time less Scheduled and Unscheduled downtime.</t>
        </r>
      </text>
    </comment>
    <comment ref="L7" authorId="0">
      <text>
        <r>
          <rPr>
            <sz val="8"/>
            <rFont val="Tahoma"/>
            <family val="2"/>
          </rPr>
          <t>Enter the run rate - number of pieces per minute that should be produced with the equipment running at its rated speed. Run rate is the reciprocal of Cycle Time - the time taken to produce one unit. For accuracy ensure that you are entering the correct data here.</t>
        </r>
      </text>
    </comment>
  </commentList>
</comments>
</file>

<file path=xl/comments2.xml><?xml version="1.0" encoding="utf-8"?>
<comments xmlns="http://schemas.openxmlformats.org/spreadsheetml/2006/main">
  <authors>
    <author>Paul Sanderson</author>
  </authors>
  <commentList>
    <comment ref="E7" authorId="0">
      <text>
        <r>
          <rPr>
            <sz val="8"/>
            <rFont val="Tahoma"/>
            <family val="2"/>
          </rPr>
          <t>Enter a scrap type here</t>
        </r>
      </text>
    </comment>
    <comment ref="C7" authorId="0">
      <text>
        <r>
          <rPr>
            <sz val="8"/>
            <rFont val="Tahoma"/>
            <family val="0"/>
          </rPr>
          <t xml:space="preserve">Enter machine or equipment name
</t>
        </r>
      </text>
    </comment>
    <comment ref="D7" authorId="0">
      <text>
        <r>
          <rPr>
            <sz val="8"/>
            <rFont val="Tahoma"/>
            <family val="0"/>
          </rPr>
          <t xml:space="preserve">Enter batch code
</t>
        </r>
      </text>
    </comment>
    <comment ref="F7" authorId="0">
      <text>
        <r>
          <rPr>
            <sz val="8"/>
            <rFont val="Tahoma"/>
            <family val="0"/>
          </rPr>
          <t xml:space="preserve">Enter a scrap type here
</t>
        </r>
      </text>
    </comment>
    <comment ref="H7" authorId="0">
      <text>
        <r>
          <rPr>
            <sz val="8"/>
            <rFont val="Tahoma"/>
            <family val="2"/>
          </rPr>
          <t xml:space="preserve">Enter the total production time available for the relevant period (e.g. length of shift expressed in </t>
        </r>
        <r>
          <rPr>
            <b/>
            <sz val="8"/>
            <rFont val="Tahoma"/>
            <family val="2"/>
          </rPr>
          <t>minutes</t>
        </r>
        <r>
          <rPr>
            <sz val="8"/>
            <rFont val="Tahoma"/>
            <family val="2"/>
          </rPr>
          <t>).</t>
        </r>
      </text>
    </comment>
    <comment ref="G7" authorId="0">
      <text>
        <r>
          <rPr>
            <sz val="8"/>
            <rFont val="Tahoma"/>
            <family val="2"/>
          </rPr>
          <t>Enter the total number of pieces or parts produced (good and reject/scrap) in the period being analysed.</t>
        </r>
      </text>
    </comment>
    <comment ref="I7" authorId="0">
      <text>
        <r>
          <rPr>
            <sz val="8"/>
            <rFont val="Tahoma"/>
            <family val="2"/>
          </rPr>
          <t>Scheduled Downtime includes any expected non productive time such as planned shutdowns and maintenance, holidays etc.</t>
        </r>
      </text>
    </comment>
    <comment ref="J7" authorId="0">
      <text>
        <r>
          <rPr>
            <sz val="8"/>
            <rFont val="Tahoma"/>
            <family val="2"/>
          </rPr>
          <t>Unscheduled Downtime includes unexpected non productive time including losses due to breakdowns, extended start ups or changeovers, tooling etc.</t>
        </r>
      </text>
    </comment>
    <comment ref="K7" authorId="0">
      <text>
        <r>
          <rPr>
            <sz val="8"/>
            <rFont val="Tahoma"/>
            <family val="2"/>
          </rPr>
          <t>Production Time is calculated automatically -Total Available Time less Scheduled and Unscheduled downtime.</t>
        </r>
      </text>
    </comment>
    <comment ref="L7" authorId="0">
      <text>
        <r>
          <rPr>
            <sz val="8"/>
            <rFont val="Tahoma"/>
            <family val="2"/>
          </rPr>
          <t>Enter the run rate - number of pieces per minute that should be produced with the equipment running at its rated speed. Run rate is the reciprocal of Cycle Time - the time taken to produce one unit. For accuracy ensure that you are entering the correct data here.</t>
        </r>
      </text>
    </comment>
  </commentList>
</comments>
</file>

<file path=xl/sharedStrings.xml><?xml version="1.0" encoding="utf-8"?>
<sst xmlns="http://schemas.openxmlformats.org/spreadsheetml/2006/main" count="46" uniqueCount="24">
  <si>
    <t>Machine</t>
  </si>
  <si>
    <t>Date</t>
  </si>
  <si>
    <t>Ideal Run Rate</t>
  </si>
  <si>
    <t>Scheduled Downtime</t>
  </si>
  <si>
    <t>Unscheduled Downtime</t>
  </si>
  <si>
    <t>Total Production</t>
  </si>
  <si>
    <t>Scrap 2</t>
  </si>
  <si>
    <t>Scrap 1</t>
  </si>
  <si>
    <t>Total  Available Time</t>
  </si>
  <si>
    <t>Quality Rate</t>
  </si>
  <si>
    <t>Performance Rate</t>
  </si>
  <si>
    <t>Availability Rate</t>
  </si>
  <si>
    <t>OEE</t>
  </si>
  <si>
    <t>Availability Rate =</t>
  </si>
  <si>
    <t>Performance Rate =</t>
  </si>
  <si>
    <t>Quality Rate =</t>
  </si>
  <si>
    <t>Ref.</t>
  </si>
  <si>
    <t>Overall Equipment Effectiveness Calculator Spreadsheet</t>
  </si>
  <si>
    <t>Operating Time</t>
  </si>
  <si>
    <t>Total Available Time - Scheduled Downtime</t>
  </si>
  <si>
    <t>(Total Production / Production Time)</t>
  </si>
  <si>
    <t>(Total Production - Total Scrap)</t>
  </si>
  <si>
    <t>OEE =</t>
  </si>
  <si>
    <t>Batch or Product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</si>
</sst>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
  </numFmts>
  <fonts count="49">
    <font>
      <sz val="10"/>
      <name val="Arial"/>
      <family val="0"/>
    </font>
    <font>
      <sz val="8"/>
      <name val="Arial"/>
      <family val="0"/>
    </font>
    <font>
      <b/>
      <sz val="10"/>
      <name val="Arial"/>
      <family val="2"/>
    </font>
    <font>
      <b/>
      <sz val="11"/>
      <color indexed="10"/>
      <name val="Arial"/>
      <family val="2"/>
    </font>
    <font>
      <sz val="8"/>
      <name val="Tahoma"/>
      <family val="0"/>
    </font>
    <font>
      <b/>
      <sz val="8"/>
      <name val="Tahoma"/>
      <family val="2"/>
    </font>
    <font>
      <b/>
      <sz val="16"/>
      <color indexed="10"/>
      <name val="Arial"/>
      <family val="2"/>
    </font>
    <font>
      <b/>
      <sz val="10"/>
      <color indexed="10"/>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0"/>
    </font>
    <font>
      <sz val="9"/>
      <color indexed="8"/>
      <name val="Arial"/>
      <family val="0"/>
    </font>
    <font>
      <sz val="10"/>
      <color indexed="8"/>
      <name val="Arial"/>
      <family val="0"/>
    </font>
    <font>
      <b/>
      <sz val="10"/>
      <color indexed="8"/>
      <name val="Arial"/>
      <family val="0"/>
    </font>
    <font>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
    <xf numFmtId="0" fontId="0" fillId="0" borderId="0" xfId="0" applyAlignment="1">
      <alignment/>
    </xf>
    <xf numFmtId="0" fontId="0" fillId="33" borderId="0" xfId="0" applyFill="1" applyAlignment="1">
      <alignment/>
    </xf>
    <xf numFmtId="0" fontId="0" fillId="34" borderId="10" xfId="0" applyFill="1" applyBorder="1" applyAlignment="1">
      <alignment horizontal="center"/>
    </xf>
    <xf numFmtId="0" fontId="0" fillId="34" borderId="11" xfId="0" applyFill="1" applyBorder="1" applyAlignment="1">
      <alignment horizontal="center"/>
    </xf>
    <xf numFmtId="0" fontId="3" fillId="35" borderId="11" xfId="0" applyFont="1" applyFill="1" applyBorder="1" applyAlignment="1">
      <alignment horizontal="center"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0" borderId="0" xfId="0" applyFill="1" applyAlignment="1">
      <alignment/>
    </xf>
    <xf numFmtId="0" fontId="2" fillId="0" borderId="0" xfId="0" applyFont="1" applyAlignment="1">
      <alignment/>
    </xf>
    <xf numFmtId="0" fontId="6" fillId="0" borderId="0" xfId="0" applyFont="1" applyAlignment="1">
      <alignment/>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center" wrapText="1"/>
    </xf>
    <xf numFmtId="165" fontId="6" fillId="0" borderId="0" xfId="0" applyNumberFormat="1" applyFont="1" applyAlignment="1">
      <alignment/>
    </xf>
    <xf numFmtId="0" fontId="0" fillId="0" borderId="0" xfId="0" applyFont="1" applyAlignment="1">
      <alignment/>
    </xf>
    <xf numFmtId="0" fontId="2" fillId="0" borderId="0" xfId="0" applyFont="1" applyAlignment="1">
      <alignment/>
    </xf>
    <xf numFmtId="165" fontId="8" fillId="0" borderId="0" xfId="0" applyNumberFormat="1" applyFont="1" applyAlignment="1">
      <alignment/>
    </xf>
    <xf numFmtId="0" fontId="0" fillId="0" borderId="0" xfId="0" applyFont="1" applyAlignment="1">
      <alignment/>
    </xf>
    <xf numFmtId="0" fontId="0" fillId="36" borderId="0" xfId="0" applyFill="1" applyAlignment="1">
      <alignment/>
    </xf>
    <xf numFmtId="0" fontId="8" fillId="36" borderId="0" xfId="0" applyFont="1" applyFill="1" applyAlignment="1">
      <alignment/>
    </xf>
    <xf numFmtId="0" fontId="1" fillId="36" borderId="10" xfId="0" applyFont="1" applyFill="1" applyBorder="1" applyAlignment="1">
      <alignment/>
    </xf>
    <xf numFmtId="0" fontId="1" fillId="36" borderId="10" xfId="0" applyFont="1" applyFill="1" applyBorder="1" applyAlignment="1">
      <alignment/>
    </xf>
    <xf numFmtId="0" fontId="0" fillId="36" borderId="15" xfId="0" applyFill="1" applyBorder="1" applyAlignment="1">
      <alignment/>
    </xf>
    <xf numFmtId="0" fontId="0" fillId="36" borderId="15" xfId="0" applyFill="1" applyBorder="1" applyAlignment="1">
      <alignment horizontal="center"/>
    </xf>
    <xf numFmtId="0" fontId="0" fillId="36" borderId="16" xfId="0" applyFill="1" applyBorder="1" applyAlignment="1">
      <alignment horizontal="center"/>
    </xf>
    <xf numFmtId="2" fontId="0" fillId="36" borderId="16" xfId="0" applyNumberFormat="1" applyFill="1" applyBorder="1" applyAlignment="1">
      <alignment horizontal="center"/>
    </xf>
    <xf numFmtId="165" fontId="0" fillId="36" borderId="16" xfId="0" applyNumberFormat="1" applyFont="1" applyFill="1" applyBorder="1" applyAlignment="1">
      <alignment horizontal="center"/>
    </xf>
    <xf numFmtId="165" fontId="0" fillId="36" borderId="16" xfId="0" applyNumberFormat="1" applyFill="1" applyBorder="1" applyAlignment="1">
      <alignment horizontal="center"/>
    </xf>
    <xf numFmtId="165" fontId="7" fillId="36" borderId="16" xfId="0" applyNumberFormat="1" applyFont="1" applyFill="1" applyBorder="1" applyAlignment="1">
      <alignment horizontal="center"/>
    </xf>
    <xf numFmtId="0" fontId="0" fillId="36" borderId="10" xfId="0" applyFill="1" applyBorder="1" applyAlignment="1">
      <alignment horizontal="center"/>
    </xf>
    <xf numFmtId="165" fontId="0" fillId="36" borderId="10" xfId="0" applyNumberFormat="1" applyFont="1" applyFill="1" applyBorder="1" applyAlignment="1">
      <alignment horizontal="center"/>
    </xf>
    <xf numFmtId="165" fontId="0" fillId="36" borderId="12" xfId="0" applyNumberFormat="1" applyFill="1" applyBorder="1" applyAlignment="1">
      <alignment horizontal="center"/>
    </xf>
    <xf numFmtId="165" fontId="0" fillId="36" borderId="11" xfId="0" applyNumberFormat="1" applyFont="1" applyFill="1" applyBorder="1" applyAlignment="1">
      <alignment horizontal="center"/>
    </xf>
    <xf numFmtId="0" fontId="2" fillId="0" borderId="0" xfId="0" applyFont="1" applyAlignment="1">
      <alignment horizontal="center"/>
    </xf>
    <xf numFmtId="0" fontId="2" fillId="0" borderId="17" xfId="0" applyFont="1" applyBorder="1" applyAlignment="1">
      <alignment horizontal="center"/>
    </xf>
    <xf numFmtId="0" fontId="2"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plantrun.co.uk/" TargetMode="External" /><Relationship Id="rId2" Type="http://schemas.openxmlformats.org/officeDocument/2006/relationships/image" Target="../media/image1.png" /><Relationship Id="rId3" Type="http://schemas.openxmlformats.org/officeDocument/2006/relationships/hyperlink" Target="http://plantrun.co.uk/" TargetMode="External" /><Relationship Id="rId4" Type="http://schemas.openxmlformats.org/officeDocument/2006/relationships/hyperlink" Target="http://plantrun.co.uk/"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plantrun.co.uk/"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180975</xdr:rowOff>
    </xdr:from>
    <xdr:to>
      <xdr:col>16</xdr:col>
      <xdr:colOff>9525</xdr:colOff>
      <xdr:row>25</xdr:row>
      <xdr:rowOff>114300</xdr:rowOff>
    </xdr:to>
    <xdr:sp>
      <xdr:nvSpPr>
        <xdr:cNvPr id="1" name="Text Box 13"/>
        <xdr:cNvSpPr txBox="1">
          <a:spLocks noChangeArrowheads="1"/>
        </xdr:cNvSpPr>
      </xdr:nvSpPr>
      <xdr:spPr>
        <a:xfrm>
          <a:off x="104775" y="4600575"/>
          <a:ext cx="9458325" cy="819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OEE Calculator Spreadsheet Instructions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spreadsheet makes it easier to calculate the individual and combined OEE figures for upto ten machines. Simply enter your data into the relevant white boxes for each machine and click anywhere on the page to update the calculation. Move the cursor over headings for more information. Individual spreadsheets can be copied and stored for later analysis and comparison. To do this make your changes to the the main sheet then use the Move or Copy Sheet option on the Edit menu. The spreadsheet is fully editable so you can edit and amend it to meet your needs. Care has been taken to ensure this spreadsheet is correct however we are unable to take liability for any errors or ommissions.</a:t>
          </a:r>
          <a:r>
            <a:rPr lang="en-US" cap="none" sz="1000" b="0" i="0" u="none" baseline="0">
              <a:solidFill>
                <a:srgbClr val="000000"/>
              </a:solidFill>
              <a:latin typeface="Arial"/>
              <a:ea typeface="Arial"/>
              <a:cs typeface="Arial"/>
            </a:rPr>
            <a:t>
</a:t>
          </a:r>
        </a:p>
      </xdr:txBody>
    </xdr:sp>
    <xdr:clientData/>
  </xdr:twoCellAnchor>
  <xdr:twoCellAnchor>
    <xdr:from>
      <xdr:col>12</xdr:col>
      <xdr:colOff>333375</xdr:colOff>
      <xdr:row>0</xdr:row>
      <xdr:rowOff>161925</xdr:rowOff>
    </xdr:from>
    <xdr:to>
      <xdr:col>15</xdr:col>
      <xdr:colOff>466725</xdr:colOff>
      <xdr:row>0</xdr:row>
      <xdr:rowOff>990600</xdr:rowOff>
    </xdr:to>
    <xdr:sp>
      <xdr:nvSpPr>
        <xdr:cNvPr id="2" name="Text Box 16">
          <a:hlinkClick r:id="rId1"/>
        </xdr:cNvPr>
        <xdr:cNvSpPr txBox="1">
          <a:spLocks noChangeArrowheads="1"/>
        </xdr:cNvSpPr>
      </xdr:nvSpPr>
      <xdr:spPr>
        <a:xfrm>
          <a:off x="7210425" y="161925"/>
          <a:ext cx="22288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Plantrun systems automate OEE data collection, reporting and analysis, saving staff time and providing highly accurate information on demand. To find out more click here </a:t>
          </a:r>
          <a:r>
            <a:rPr lang="en-US" cap="none" sz="1000" b="1" i="0" u="none" baseline="0">
              <a:solidFill>
                <a:srgbClr val="000000"/>
              </a:solidFill>
              <a:latin typeface="Arial"/>
              <a:ea typeface="Arial"/>
              <a:cs typeface="Arial"/>
            </a:rPr>
            <a:t>www.plantrun.co.uk</a:t>
          </a:r>
        </a:p>
      </xdr:txBody>
    </xdr:sp>
    <xdr:clientData/>
  </xdr:twoCellAnchor>
  <xdr:twoCellAnchor editAs="oneCell">
    <xdr:from>
      <xdr:col>1</xdr:col>
      <xdr:colOff>57150</xdr:colOff>
      <xdr:row>0</xdr:row>
      <xdr:rowOff>352425</xdr:rowOff>
    </xdr:from>
    <xdr:to>
      <xdr:col>8</xdr:col>
      <xdr:colOff>381000</xdr:colOff>
      <xdr:row>0</xdr:row>
      <xdr:rowOff>742950</xdr:rowOff>
    </xdr:to>
    <xdr:pic>
      <xdr:nvPicPr>
        <xdr:cNvPr id="3" name="Picture 17" descr="plantrun logo">
          <a:hlinkClick r:id="rId4"/>
        </xdr:cNvPr>
        <xdr:cNvPicPr preferRelativeResize="1">
          <a:picLocks noChangeAspect="1"/>
        </xdr:cNvPicPr>
      </xdr:nvPicPr>
      <xdr:blipFill>
        <a:blip r:embed="rId2"/>
        <a:stretch>
          <a:fillRect/>
        </a:stretch>
      </xdr:blipFill>
      <xdr:spPr>
        <a:xfrm>
          <a:off x="161925" y="352425"/>
          <a:ext cx="4333875" cy="390525"/>
        </a:xfrm>
        <a:prstGeom prst="rect">
          <a:avLst/>
        </a:prstGeom>
        <a:noFill/>
        <a:ln w="9525" cmpd="sng">
          <a:noFill/>
        </a:ln>
      </xdr:spPr>
    </xdr:pic>
    <xdr:clientData/>
  </xdr:twoCellAnchor>
  <xdr:oneCellAnchor>
    <xdr:from>
      <xdr:col>1</xdr:col>
      <xdr:colOff>19050</xdr:colOff>
      <xdr:row>0</xdr:row>
      <xdr:rowOff>828675</xdr:rowOff>
    </xdr:from>
    <xdr:ext cx="5800725" cy="266700"/>
    <xdr:sp>
      <xdr:nvSpPr>
        <xdr:cNvPr id="4" name="Text Box 18"/>
        <xdr:cNvSpPr txBox="1">
          <a:spLocks noChangeArrowheads="1"/>
        </xdr:cNvSpPr>
      </xdr:nvSpPr>
      <xdr:spPr>
        <a:xfrm>
          <a:off x="123825" y="828675"/>
          <a:ext cx="5800725" cy="266700"/>
        </a:xfrm>
        <a:prstGeom prst="rect">
          <a:avLst/>
        </a:prstGeom>
        <a:noFill/>
        <a:ln w="9525" cmpd="sng">
          <a:noFill/>
        </a:ln>
      </xdr:spPr>
      <xdr:txBody>
        <a:bodyPr vertOverflow="clip" wrap="square" lIns="27432" tIns="32004" rIns="0" bIns="0">
          <a:spAutoFit/>
        </a:bodyPr>
        <a:p>
          <a:pPr algn="l">
            <a:defRPr/>
          </a:pPr>
          <a:r>
            <a:rPr lang="en-US" cap="none" sz="1600" b="0" i="0" u="none" baseline="0">
              <a:solidFill>
                <a:srgbClr val="000000"/>
              </a:solidFill>
              <a:latin typeface="Arial"/>
              <a:ea typeface="Arial"/>
              <a:cs typeface="Arial"/>
            </a:rPr>
            <a:t>OEE, Machine Downtime &amp; Manufacturing Information Systems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0</xdr:row>
      <xdr:rowOff>161925</xdr:rowOff>
    </xdr:from>
    <xdr:to>
      <xdr:col>15</xdr:col>
      <xdr:colOff>466725</xdr:colOff>
      <xdr:row>0</xdr:row>
      <xdr:rowOff>990600</xdr:rowOff>
    </xdr:to>
    <xdr:sp>
      <xdr:nvSpPr>
        <xdr:cNvPr id="1" name="Text Box 12">
          <a:hlinkClick r:id="rId1"/>
        </xdr:cNvPr>
        <xdr:cNvSpPr txBox="1">
          <a:spLocks noChangeArrowheads="1"/>
        </xdr:cNvSpPr>
      </xdr:nvSpPr>
      <xdr:spPr>
        <a:xfrm>
          <a:off x="7210425" y="161925"/>
          <a:ext cx="22288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Plantrun systems automate OEE data collection, reporting and analysis, saving staff time and providing highly accurate information on demand. To find out more click here </a:t>
          </a:r>
          <a:r>
            <a:rPr lang="en-US" cap="none" sz="1000" b="1" i="0" u="none" baseline="0">
              <a:solidFill>
                <a:srgbClr val="000000"/>
              </a:solidFill>
              <a:latin typeface="Arial"/>
              <a:ea typeface="Arial"/>
              <a:cs typeface="Arial"/>
            </a:rPr>
            <a:t>www.plantrun.co.uk</a:t>
          </a:r>
        </a:p>
      </xdr:txBody>
    </xdr:sp>
    <xdr:clientData/>
  </xdr:twoCellAnchor>
  <xdr:twoCellAnchor editAs="oneCell">
    <xdr:from>
      <xdr:col>1</xdr:col>
      <xdr:colOff>57150</xdr:colOff>
      <xdr:row>0</xdr:row>
      <xdr:rowOff>352425</xdr:rowOff>
    </xdr:from>
    <xdr:to>
      <xdr:col>8</xdr:col>
      <xdr:colOff>381000</xdr:colOff>
      <xdr:row>0</xdr:row>
      <xdr:rowOff>742950</xdr:rowOff>
    </xdr:to>
    <xdr:pic>
      <xdr:nvPicPr>
        <xdr:cNvPr id="2" name="Picture 13" descr="plantrun logo"/>
        <xdr:cNvPicPr preferRelativeResize="1">
          <a:picLocks noChangeAspect="1"/>
        </xdr:cNvPicPr>
      </xdr:nvPicPr>
      <xdr:blipFill>
        <a:blip r:embed="rId2"/>
        <a:stretch>
          <a:fillRect/>
        </a:stretch>
      </xdr:blipFill>
      <xdr:spPr>
        <a:xfrm>
          <a:off x="161925" y="352425"/>
          <a:ext cx="4333875" cy="390525"/>
        </a:xfrm>
        <a:prstGeom prst="rect">
          <a:avLst/>
        </a:prstGeom>
        <a:noFill/>
        <a:ln w="9525" cmpd="sng">
          <a:noFill/>
        </a:ln>
      </xdr:spPr>
    </xdr:pic>
    <xdr:clientData/>
  </xdr:twoCellAnchor>
  <xdr:oneCellAnchor>
    <xdr:from>
      <xdr:col>1</xdr:col>
      <xdr:colOff>19050</xdr:colOff>
      <xdr:row>0</xdr:row>
      <xdr:rowOff>828675</xdr:rowOff>
    </xdr:from>
    <xdr:ext cx="5800725" cy="266700"/>
    <xdr:sp>
      <xdr:nvSpPr>
        <xdr:cNvPr id="3" name="Text Box 14"/>
        <xdr:cNvSpPr txBox="1">
          <a:spLocks noChangeArrowheads="1"/>
        </xdr:cNvSpPr>
      </xdr:nvSpPr>
      <xdr:spPr>
        <a:xfrm>
          <a:off x="123825" y="828675"/>
          <a:ext cx="5800725" cy="266700"/>
        </a:xfrm>
        <a:prstGeom prst="rect">
          <a:avLst/>
        </a:prstGeom>
        <a:noFill/>
        <a:ln w="9525" cmpd="sng">
          <a:noFill/>
        </a:ln>
      </xdr:spPr>
      <xdr:txBody>
        <a:bodyPr vertOverflow="clip" wrap="square" lIns="27432" tIns="32004" rIns="0" bIns="0">
          <a:spAutoFit/>
        </a:bodyPr>
        <a:p>
          <a:pPr algn="l">
            <a:defRPr/>
          </a:pPr>
          <a:r>
            <a:rPr lang="en-US" cap="none" sz="1600" b="0" i="0" u="none" baseline="0">
              <a:solidFill>
                <a:srgbClr val="000000"/>
              </a:solidFill>
              <a:latin typeface="Arial"/>
              <a:ea typeface="Arial"/>
              <a:cs typeface="Arial"/>
            </a:rPr>
            <a:t>OEE, Machine Downtime &amp; Manufacturing Information Systems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R37"/>
  <sheetViews>
    <sheetView showGridLines="0" tabSelected="1" zoomScalePageLayoutView="0" workbookViewId="0" topLeftCell="A1">
      <selection activeCell="K5" sqref="K5"/>
    </sheetView>
  </sheetViews>
  <sheetFormatPr defaultColWidth="9.140625" defaultRowHeight="12.75"/>
  <cols>
    <col min="1" max="1" width="1.57421875" style="0" customWidth="1"/>
    <col min="2" max="2" width="2.421875" style="0" customWidth="1"/>
    <col min="3" max="3" width="11.00390625" style="0" customWidth="1"/>
    <col min="4" max="4" width="10.8515625" style="0" customWidth="1"/>
    <col min="5" max="5" width="8.7109375" style="0" customWidth="1"/>
    <col min="6" max="6" width="8.00390625" style="0" customWidth="1"/>
    <col min="7" max="7" width="9.8515625" style="0" customWidth="1"/>
    <col min="8" max="8" width="9.28125" style="0" customWidth="1"/>
    <col min="9" max="9" width="10.57421875" style="0" customWidth="1"/>
    <col min="10" max="10" width="11.140625" style="0" customWidth="1"/>
    <col min="11" max="11" width="10.140625" style="0" customWidth="1"/>
    <col min="12" max="12" width="9.57421875" style="0" customWidth="1"/>
    <col min="13" max="13" width="10.57421875" style="0" customWidth="1"/>
    <col min="14" max="14" width="11.140625" style="0" customWidth="1"/>
    <col min="15" max="15" width="9.7109375" style="0" customWidth="1"/>
    <col min="16" max="16" width="8.7109375" style="0" customWidth="1"/>
    <col min="17" max="17" width="10.7109375" style="0" customWidth="1"/>
  </cols>
  <sheetData>
    <row r="1" ht="96" customHeight="1"/>
    <row r="2" spans="1:252" s="1" customFormat="1" ht="12.75">
      <c r="A2" s="8"/>
      <c r="B2" s="18"/>
      <c r="C2" s="18"/>
      <c r="D2" s="18"/>
      <c r="E2" s="18"/>
      <c r="F2" s="18"/>
      <c r="G2" s="18"/>
      <c r="H2" s="18"/>
      <c r="I2" s="18"/>
      <c r="J2" s="18"/>
      <c r="K2" s="18"/>
      <c r="L2" s="18"/>
      <c r="M2" s="18"/>
      <c r="N2" s="18"/>
      <c r="O2" s="18"/>
      <c r="P2" s="1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row>
    <row r="3" spans="1:252" s="1" customFormat="1" ht="12.75">
      <c r="A3" s="8"/>
      <c r="B3" s="18"/>
      <c r="C3" s="18" t="s">
        <v>1</v>
      </c>
      <c r="D3" s="5"/>
      <c r="E3" s="6"/>
      <c r="F3" s="7"/>
      <c r="G3" s="18"/>
      <c r="H3" s="18"/>
      <c r="I3" s="18"/>
      <c r="J3" s="18"/>
      <c r="K3" s="18"/>
      <c r="L3" s="18"/>
      <c r="M3" s="18"/>
      <c r="N3" s="18"/>
      <c r="O3" s="18"/>
      <c r="P3" s="1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row>
    <row r="4" spans="1:252" s="1" customFormat="1" ht="13.5" customHeight="1">
      <c r="A4" s="8"/>
      <c r="B4" s="18"/>
      <c r="C4" s="18" t="s">
        <v>16</v>
      </c>
      <c r="D4" s="5"/>
      <c r="E4" s="6"/>
      <c r="F4" s="7"/>
      <c r="G4" s="18"/>
      <c r="H4" s="19" t="s">
        <v>17</v>
      </c>
      <c r="I4" s="18"/>
      <c r="J4" s="18"/>
      <c r="K4" s="18"/>
      <c r="L4" s="18"/>
      <c r="M4" s="18"/>
      <c r="N4" s="18"/>
      <c r="O4" s="18"/>
      <c r="P4" s="1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row>
    <row r="5" spans="1:252" s="1" customFormat="1" ht="12.75">
      <c r="A5" s="8"/>
      <c r="B5" s="18"/>
      <c r="C5" s="18" t="s">
        <v>16</v>
      </c>
      <c r="D5" s="5"/>
      <c r="E5" s="6"/>
      <c r="F5" s="7"/>
      <c r="G5" s="18"/>
      <c r="H5" s="18"/>
      <c r="I5" s="18"/>
      <c r="J5" s="18"/>
      <c r="K5" s="18"/>
      <c r="L5" s="18"/>
      <c r="M5" s="18"/>
      <c r="N5" s="18"/>
      <c r="O5" s="18"/>
      <c r="P5" s="1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row>
    <row r="6" spans="1:17" ht="12.75">
      <c r="A6" s="8"/>
      <c r="B6" s="18"/>
      <c r="C6" s="18"/>
      <c r="D6" s="18"/>
      <c r="E6" s="18"/>
      <c r="F6" s="18"/>
      <c r="G6" s="18"/>
      <c r="H6" s="18"/>
      <c r="I6" s="18"/>
      <c r="J6" s="18"/>
      <c r="K6" s="18"/>
      <c r="L6" s="18"/>
      <c r="M6" s="18"/>
      <c r="N6" s="18"/>
      <c r="O6" s="18"/>
      <c r="P6" s="18"/>
      <c r="Q6" s="8"/>
    </row>
    <row r="7" spans="1:17" ht="30" customHeight="1" thickBot="1">
      <c r="A7" s="8"/>
      <c r="B7" s="20"/>
      <c r="C7" s="11" t="s">
        <v>0</v>
      </c>
      <c r="D7" s="12" t="s">
        <v>23</v>
      </c>
      <c r="E7" s="12" t="s">
        <v>7</v>
      </c>
      <c r="F7" s="12" t="s">
        <v>6</v>
      </c>
      <c r="G7" s="12" t="s">
        <v>5</v>
      </c>
      <c r="H7" s="12" t="s">
        <v>8</v>
      </c>
      <c r="I7" s="12" t="s">
        <v>3</v>
      </c>
      <c r="J7" s="12" t="s">
        <v>4</v>
      </c>
      <c r="K7" s="12" t="s">
        <v>18</v>
      </c>
      <c r="L7" s="12" t="s">
        <v>2</v>
      </c>
      <c r="M7" s="12" t="s">
        <v>11</v>
      </c>
      <c r="N7" s="12" t="s">
        <v>10</v>
      </c>
      <c r="O7" s="12" t="s">
        <v>9</v>
      </c>
      <c r="P7" s="4" t="s">
        <v>12</v>
      </c>
      <c r="Q7" s="8"/>
    </row>
    <row r="8" spans="1:17" ht="13.5" thickBot="1">
      <c r="A8" s="8"/>
      <c r="B8" s="21">
        <v>1</v>
      </c>
      <c r="C8" s="2"/>
      <c r="D8" s="2"/>
      <c r="E8" s="2">
        <v>1</v>
      </c>
      <c r="F8" s="2">
        <v>3</v>
      </c>
      <c r="G8" s="2">
        <v>298</v>
      </c>
      <c r="H8" s="2">
        <v>400</v>
      </c>
      <c r="I8" s="2">
        <v>20</v>
      </c>
      <c r="J8" s="2">
        <v>78</v>
      </c>
      <c r="K8" s="29">
        <f aca="true" t="shared" si="0" ref="K8:K17">(H8-I8-J8)</f>
        <v>302</v>
      </c>
      <c r="L8" s="2">
        <v>1.25</v>
      </c>
      <c r="M8" s="30">
        <f aca="true" t="shared" si="1" ref="M8:M18">IF(H8=0,"",K8/(H8-I8))</f>
        <v>0.7947368421052632</v>
      </c>
      <c r="N8" s="30">
        <f aca="true" t="shared" si="2" ref="N8:N18">IF(L8=0,"",(G8/K8)/L8)</f>
        <v>0.7894039735099339</v>
      </c>
      <c r="O8" s="31">
        <f aca="true" t="shared" si="3" ref="O8:O18">IF(G8=0,"",(G8-(E8+F8))/G8)</f>
        <v>0.9865771812080537</v>
      </c>
      <c r="P8" s="28">
        <f aca="true" t="shared" si="4" ref="P8:P18">PRODUCT(M8,N8,O8)</f>
        <v>0.6189473684210528</v>
      </c>
      <c r="Q8" s="8"/>
    </row>
    <row r="9" spans="1:17" ht="13.5" thickBot="1">
      <c r="A9" s="8"/>
      <c r="B9" s="21">
        <v>2</v>
      </c>
      <c r="C9" s="2"/>
      <c r="D9" s="2"/>
      <c r="E9" s="2">
        <v>2</v>
      </c>
      <c r="F9" s="2">
        <v>5</v>
      </c>
      <c r="G9" s="2">
        <v>312</v>
      </c>
      <c r="H9" s="2">
        <v>400</v>
      </c>
      <c r="I9" s="2">
        <v>20</v>
      </c>
      <c r="J9" s="2">
        <v>80</v>
      </c>
      <c r="K9" s="29">
        <f t="shared" si="0"/>
        <v>300</v>
      </c>
      <c r="L9" s="2">
        <v>1.1</v>
      </c>
      <c r="M9" s="30">
        <f t="shared" si="1"/>
        <v>0.7894736842105263</v>
      </c>
      <c r="N9" s="30">
        <f t="shared" si="2"/>
        <v>0.9454545454545454</v>
      </c>
      <c r="O9" s="31">
        <f t="shared" si="3"/>
        <v>0.9775641025641025</v>
      </c>
      <c r="P9" s="28">
        <f t="shared" si="4"/>
        <v>0.7296650717703349</v>
      </c>
      <c r="Q9" s="8"/>
    </row>
    <row r="10" spans="1:20" ht="13.5" thickBot="1">
      <c r="A10" s="8"/>
      <c r="B10" s="21">
        <v>3</v>
      </c>
      <c r="C10" s="2"/>
      <c r="D10" s="2"/>
      <c r="E10" s="2"/>
      <c r="F10" s="2"/>
      <c r="G10" s="2"/>
      <c r="H10" s="2"/>
      <c r="I10" s="2"/>
      <c r="J10" s="2"/>
      <c r="K10" s="29">
        <f t="shared" si="0"/>
        <v>0</v>
      </c>
      <c r="L10" s="2"/>
      <c r="M10" s="30">
        <f t="shared" si="1"/>
      </c>
      <c r="N10" s="30">
        <f t="shared" si="2"/>
      </c>
      <c r="O10" s="31">
        <f t="shared" si="3"/>
      </c>
      <c r="P10" s="28">
        <f t="shared" si="4"/>
        <v>0</v>
      </c>
      <c r="Q10" s="8"/>
      <c r="S10" s="8"/>
      <c r="T10" s="8"/>
    </row>
    <row r="11" spans="1:20" ht="13.5" thickBot="1">
      <c r="A11" s="8"/>
      <c r="B11" s="21">
        <v>4</v>
      </c>
      <c r="C11" s="2"/>
      <c r="D11" s="2"/>
      <c r="E11" s="2"/>
      <c r="F11" s="2"/>
      <c r="G11" s="2"/>
      <c r="H11" s="2"/>
      <c r="I11" s="2"/>
      <c r="J11" s="2"/>
      <c r="K11" s="29">
        <f t="shared" si="0"/>
        <v>0</v>
      </c>
      <c r="L11" s="2"/>
      <c r="M11" s="30">
        <f t="shared" si="1"/>
      </c>
      <c r="N11" s="30">
        <f t="shared" si="2"/>
      </c>
      <c r="O11" s="31">
        <f t="shared" si="3"/>
      </c>
      <c r="P11" s="28">
        <f t="shared" si="4"/>
        <v>0</v>
      </c>
      <c r="Q11" s="8"/>
      <c r="S11" s="8"/>
      <c r="T11" s="8"/>
    </row>
    <row r="12" spans="1:20" ht="13.5" thickBot="1">
      <c r="A12" s="8"/>
      <c r="B12" s="21">
        <v>5</v>
      </c>
      <c r="C12" s="2"/>
      <c r="D12" s="2"/>
      <c r="E12" s="2"/>
      <c r="F12" s="2"/>
      <c r="G12" s="2"/>
      <c r="H12" s="2"/>
      <c r="I12" s="2"/>
      <c r="J12" s="2"/>
      <c r="K12" s="29">
        <f t="shared" si="0"/>
        <v>0</v>
      </c>
      <c r="L12" s="2"/>
      <c r="M12" s="30">
        <f t="shared" si="1"/>
      </c>
      <c r="N12" s="30">
        <f t="shared" si="2"/>
      </c>
      <c r="O12" s="31">
        <f t="shared" si="3"/>
      </c>
      <c r="P12" s="28">
        <f t="shared" si="4"/>
        <v>0</v>
      </c>
      <c r="Q12" s="8"/>
      <c r="S12" s="8"/>
      <c r="T12" s="8"/>
    </row>
    <row r="13" spans="1:20" ht="13.5" thickBot="1">
      <c r="A13" s="8"/>
      <c r="B13" s="21">
        <v>6</v>
      </c>
      <c r="C13" s="2"/>
      <c r="D13" s="2"/>
      <c r="E13" s="2"/>
      <c r="F13" s="2"/>
      <c r="G13" s="2"/>
      <c r="H13" s="2"/>
      <c r="I13" s="2"/>
      <c r="J13" s="2"/>
      <c r="K13" s="29">
        <f t="shared" si="0"/>
        <v>0</v>
      </c>
      <c r="L13" s="2"/>
      <c r="M13" s="30">
        <f t="shared" si="1"/>
      </c>
      <c r="N13" s="30">
        <f t="shared" si="2"/>
      </c>
      <c r="O13" s="31">
        <f t="shared" si="3"/>
      </c>
      <c r="P13" s="28">
        <f t="shared" si="4"/>
        <v>0</v>
      </c>
      <c r="Q13" s="8"/>
      <c r="S13" s="8"/>
      <c r="T13" s="8"/>
    </row>
    <row r="14" spans="1:20" ht="13.5" thickBot="1">
      <c r="A14" s="8"/>
      <c r="B14" s="21">
        <v>7</v>
      </c>
      <c r="C14" s="2"/>
      <c r="D14" s="2"/>
      <c r="E14" s="2"/>
      <c r="F14" s="2"/>
      <c r="G14" s="2"/>
      <c r="H14" s="2"/>
      <c r="I14" s="2"/>
      <c r="J14" s="2"/>
      <c r="K14" s="29">
        <f t="shared" si="0"/>
        <v>0</v>
      </c>
      <c r="L14" s="2"/>
      <c r="M14" s="30">
        <f t="shared" si="1"/>
      </c>
      <c r="N14" s="30">
        <f t="shared" si="2"/>
      </c>
      <c r="O14" s="31">
        <f t="shared" si="3"/>
      </c>
      <c r="P14" s="28">
        <f t="shared" si="4"/>
        <v>0</v>
      </c>
      <c r="Q14" s="8"/>
      <c r="S14" s="8"/>
      <c r="T14" s="8"/>
    </row>
    <row r="15" spans="1:20" ht="13.5" thickBot="1">
      <c r="A15" s="8"/>
      <c r="B15" s="21">
        <v>8</v>
      </c>
      <c r="C15" s="2"/>
      <c r="D15" s="2"/>
      <c r="E15" s="2"/>
      <c r="F15" s="2"/>
      <c r="G15" s="2"/>
      <c r="H15" s="2"/>
      <c r="I15" s="2"/>
      <c r="J15" s="2"/>
      <c r="K15" s="29">
        <f t="shared" si="0"/>
        <v>0</v>
      </c>
      <c r="L15" s="2"/>
      <c r="M15" s="30">
        <f t="shared" si="1"/>
      </c>
      <c r="N15" s="30">
        <f t="shared" si="2"/>
      </c>
      <c r="O15" s="31">
        <f t="shared" si="3"/>
      </c>
      <c r="P15" s="28">
        <f t="shared" si="4"/>
        <v>0</v>
      </c>
      <c r="Q15" s="8"/>
      <c r="S15" s="8"/>
      <c r="T15" s="8"/>
    </row>
    <row r="16" spans="1:20" ht="13.5" thickBot="1">
      <c r="A16" s="8"/>
      <c r="B16" s="21">
        <v>9</v>
      </c>
      <c r="C16" s="2"/>
      <c r="D16" s="2"/>
      <c r="E16" s="2"/>
      <c r="F16" s="2"/>
      <c r="G16" s="2"/>
      <c r="H16" s="2"/>
      <c r="I16" s="2"/>
      <c r="J16" s="2"/>
      <c r="K16" s="29">
        <f t="shared" si="0"/>
        <v>0</v>
      </c>
      <c r="L16" s="2"/>
      <c r="M16" s="30">
        <f t="shared" si="1"/>
      </c>
      <c r="N16" s="30">
        <f t="shared" si="2"/>
      </c>
      <c r="O16" s="31">
        <f t="shared" si="3"/>
      </c>
      <c r="P16" s="28">
        <f t="shared" si="4"/>
        <v>0</v>
      </c>
      <c r="Q16" s="8"/>
      <c r="S16" s="8"/>
      <c r="T16" s="8"/>
    </row>
    <row r="17" spans="1:20" ht="13.5" thickBot="1">
      <c r="A17" s="8"/>
      <c r="B17" s="21">
        <v>10</v>
      </c>
      <c r="C17" s="2"/>
      <c r="D17" s="2"/>
      <c r="E17" s="3"/>
      <c r="F17" s="3"/>
      <c r="G17" s="3"/>
      <c r="H17" s="3"/>
      <c r="I17" s="3"/>
      <c r="J17" s="3"/>
      <c r="K17" s="29">
        <f t="shared" si="0"/>
        <v>0</v>
      </c>
      <c r="L17" s="3"/>
      <c r="M17" s="32">
        <f t="shared" si="1"/>
      </c>
      <c r="N17" s="32">
        <f t="shared" si="2"/>
      </c>
      <c r="O17" s="31">
        <f t="shared" si="3"/>
      </c>
      <c r="P17" s="28">
        <f t="shared" si="4"/>
        <v>0</v>
      </c>
      <c r="Q17" s="8"/>
      <c r="S17" s="8"/>
      <c r="T17" s="8"/>
    </row>
    <row r="18" spans="1:20" ht="13.5" thickBot="1">
      <c r="A18" s="8"/>
      <c r="B18" s="22"/>
      <c r="C18" s="23"/>
      <c r="D18" s="23"/>
      <c r="E18" s="24">
        <f aca="true" t="shared" si="5" ref="E18:K18">SUM(E8:E17)</f>
        <v>3</v>
      </c>
      <c r="F18" s="24">
        <f t="shared" si="5"/>
        <v>8</v>
      </c>
      <c r="G18" s="24">
        <f t="shared" si="5"/>
        <v>610</v>
      </c>
      <c r="H18" s="24">
        <f t="shared" si="5"/>
        <v>800</v>
      </c>
      <c r="I18" s="24">
        <f t="shared" si="5"/>
        <v>40</v>
      </c>
      <c r="J18" s="24">
        <f t="shared" si="5"/>
        <v>158</v>
      </c>
      <c r="K18" s="24">
        <f t="shared" si="5"/>
        <v>602</v>
      </c>
      <c r="L18" s="25">
        <f>AVERAGE(L8:L17)</f>
        <v>1.175</v>
      </c>
      <c r="M18" s="26">
        <f t="shared" si="1"/>
        <v>0.7921052631578948</v>
      </c>
      <c r="N18" s="26">
        <f t="shared" si="2"/>
        <v>0.8623736481232771</v>
      </c>
      <c r="O18" s="27">
        <f t="shared" si="3"/>
        <v>0.9819672131147541</v>
      </c>
      <c r="P18" s="28">
        <f t="shared" si="4"/>
        <v>0.6707726763717806</v>
      </c>
      <c r="Q18" s="8"/>
      <c r="S18" s="8"/>
      <c r="T18" s="8"/>
    </row>
    <row r="19" spans="1:20" ht="6.75" customHeight="1">
      <c r="A19" s="8"/>
      <c r="B19" s="18"/>
      <c r="C19" s="18"/>
      <c r="D19" s="18"/>
      <c r="E19" s="18"/>
      <c r="F19" s="18"/>
      <c r="G19" s="18"/>
      <c r="H19" s="18"/>
      <c r="I19" s="18"/>
      <c r="J19" s="18"/>
      <c r="K19" s="18"/>
      <c r="L19" s="18"/>
      <c r="M19" s="18"/>
      <c r="N19" s="18"/>
      <c r="O19" s="18"/>
      <c r="P19" s="18"/>
      <c r="Q19" s="8"/>
      <c r="S19" s="8"/>
      <c r="T19" s="8"/>
    </row>
    <row r="20" spans="1:20" ht="2.25" customHeight="1">
      <c r="A20" s="8"/>
      <c r="B20" s="18"/>
      <c r="C20" s="18"/>
      <c r="D20" s="18"/>
      <c r="E20" s="18"/>
      <c r="F20" s="18"/>
      <c r="G20" s="18"/>
      <c r="H20" s="18"/>
      <c r="I20" s="18"/>
      <c r="J20" s="18"/>
      <c r="K20" s="18"/>
      <c r="L20" s="18"/>
      <c r="M20" s="18"/>
      <c r="N20" s="18"/>
      <c r="O20" s="18"/>
      <c r="P20" s="18"/>
      <c r="Q20" s="8"/>
      <c r="S20" s="8"/>
      <c r="T20" s="8"/>
    </row>
    <row r="21" spans="1:20" ht="18.75" customHeight="1">
      <c r="A21" s="8"/>
      <c r="S21" s="8"/>
      <c r="T21" s="8"/>
    </row>
    <row r="22" ht="12.75">
      <c r="A22" s="8"/>
    </row>
    <row r="23" ht="12.75">
      <c r="A23" s="8"/>
    </row>
    <row r="24" ht="12.75">
      <c r="A24" s="8"/>
    </row>
    <row r="25" ht="12.75">
      <c r="A25" s="8"/>
    </row>
    <row r="26" ht="12.75">
      <c r="A26" s="8"/>
    </row>
    <row r="27" spans="1:11" ht="12.75">
      <c r="A27" s="8"/>
      <c r="B27" s="14"/>
      <c r="C27" s="14"/>
      <c r="D27" s="14"/>
      <c r="E27" s="14"/>
      <c r="F27" s="14"/>
      <c r="G27" s="14"/>
      <c r="H27" s="14"/>
      <c r="I27" s="14"/>
      <c r="J27" s="14"/>
      <c r="K27" s="14"/>
    </row>
    <row r="28" spans="1:13" ht="16.5" thickBot="1">
      <c r="A28" s="8"/>
      <c r="B28" s="14"/>
      <c r="C28" s="15" t="s">
        <v>13</v>
      </c>
      <c r="D28" s="15"/>
      <c r="E28" s="33" t="s">
        <v>18</v>
      </c>
      <c r="F28" s="33"/>
      <c r="G28" s="33"/>
      <c r="H28" s="33"/>
      <c r="I28" s="33"/>
      <c r="J28" s="16">
        <f>K18/(H18-I18)</f>
        <v>0.7921052631578948</v>
      </c>
      <c r="K28" s="15"/>
      <c r="L28" s="9"/>
      <c r="M28" s="9"/>
    </row>
    <row r="29" spans="1:13" ht="12.75">
      <c r="A29" s="8"/>
      <c r="B29" s="17"/>
      <c r="C29" s="15"/>
      <c r="D29" s="15"/>
      <c r="E29" s="34" t="s">
        <v>19</v>
      </c>
      <c r="F29" s="34"/>
      <c r="G29" s="34"/>
      <c r="H29" s="34"/>
      <c r="I29" s="34"/>
      <c r="J29" s="15"/>
      <c r="K29" s="15"/>
      <c r="L29" s="9"/>
      <c r="M29" s="9"/>
    </row>
    <row r="30" spans="1:13" ht="15.75" customHeight="1">
      <c r="A30" s="8"/>
      <c r="B30" s="17"/>
      <c r="C30" s="15"/>
      <c r="D30" s="15"/>
      <c r="E30" s="15"/>
      <c r="F30" s="15"/>
      <c r="G30" s="15"/>
      <c r="H30" s="15"/>
      <c r="I30" s="15"/>
      <c r="J30" s="15"/>
      <c r="K30" s="15"/>
      <c r="L30" s="9"/>
      <c r="M30" s="9"/>
    </row>
    <row r="31" spans="1:13" ht="21" thickBot="1">
      <c r="A31" s="8"/>
      <c r="B31" s="17"/>
      <c r="C31" s="15" t="s">
        <v>14</v>
      </c>
      <c r="D31" s="15"/>
      <c r="E31" s="33" t="s">
        <v>20</v>
      </c>
      <c r="F31" s="33"/>
      <c r="G31" s="33"/>
      <c r="H31" s="33"/>
      <c r="I31" s="33"/>
      <c r="J31" s="16">
        <f>(G18/K18)/L18</f>
        <v>0.8623736481232771</v>
      </c>
      <c r="K31" s="15"/>
      <c r="L31" s="10" t="s">
        <v>22</v>
      </c>
      <c r="M31" s="13">
        <f>J28*J31*J34</f>
        <v>0.6707726763717806</v>
      </c>
    </row>
    <row r="32" spans="1:13" ht="12.75">
      <c r="A32" s="8"/>
      <c r="B32" s="17"/>
      <c r="C32" s="15"/>
      <c r="D32" s="15"/>
      <c r="E32" s="34" t="s">
        <v>2</v>
      </c>
      <c r="F32" s="34"/>
      <c r="G32" s="34"/>
      <c r="H32" s="34"/>
      <c r="I32" s="34"/>
      <c r="J32" s="15"/>
      <c r="K32" s="15"/>
      <c r="L32" s="9"/>
      <c r="M32" s="9"/>
    </row>
    <row r="33" spans="2:13" ht="12.75">
      <c r="B33" s="17"/>
      <c r="C33" s="15"/>
      <c r="D33" s="15"/>
      <c r="E33" s="15"/>
      <c r="F33" s="15"/>
      <c r="G33" s="15"/>
      <c r="H33" s="15"/>
      <c r="I33" s="15"/>
      <c r="J33" s="15"/>
      <c r="K33" s="15"/>
      <c r="L33" s="9"/>
      <c r="M33" s="9"/>
    </row>
    <row r="34" spans="2:13" ht="20.25" customHeight="1" thickBot="1">
      <c r="B34" s="17"/>
      <c r="C34" s="15" t="s">
        <v>15</v>
      </c>
      <c r="D34" s="15"/>
      <c r="E34" s="33" t="s">
        <v>21</v>
      </c>
      <c r="F34" s="33"/>
      <c r="G34" s="33"/>
      <c r="H34" s="33"/>
      <c r="I34" s="33"/>
      <c r="J34" s="16">
        <f>(G18-(E18+F18))/G18</f>
        <v>0.9819672131147541</v>
      </c>
      <c r="K34" s="15"/>
      <c r="L34" s="9"/>
      <c r="M34" s="9"/>
    </row>
    <row r="35" spans="2:13" ht="12.75">
      <c r="B35" s="17"/>
      <c r="C35" s="15"/>
      <c r="D35" s="15"/>
      <c r="E35" s="34" t="s">
        <v>5</v>
      </c>
      <c r="F35" s="34"/>
      <c r="G35" s="34"/>
      <c r="H35" s="34"/>
      <c r="I35" s="34"/>
      <c r="J35" s="15"/>
      <c r="K35" s="15"/>
      <c r="L35" s="9"/>
      <c r="M35" s="9"/>
    </row>
    <row r="36" spans="2:14" ht="12.75">
      <c r="B36" s="17"/>
      <c r="C36" s="15"/>
      <c r="D36" s="15"/>
      <c r="E36" s="15"/>
      <c r="F36" s="15"/>
      <c r="G36" s="15"/>
      <c r="H36" s="15"/>
      <c r="I36" s="15"/>
      <c r="J36" s="15"/>
      <c r="K36" s="15"/>
      <c r="L36" s="9"/>
      <c r="M36" s="9"/>
      <c r="N36" s="9"/>
    </row>
    <row r="37" spans="2:11" ht="12.75">
      <c r="B37" s="17"/>
      <c r="C37" s="17"/>
      <c r="D37" s="17"/>
      <c r="E37" s="17"/>
      <c r="F37" s="17"/>
      <c r="G37" s="17"/>
      <c r="H37" s="17"/>
      <c r="I37" s="17"/>
      <c r="J37" s="17"/>
      <c r="K37" s="17"/>
    </row>
  </sheetData>
  <sheetProtection/>
  <mergeCells count="6">
    <mergeCell ref="E28:I28"/>
    <mergeCell ref="E29:I29"/>
    <mergeCell ref="E34:I34"/>
    <mergeCell ref="E35:I35"/>
    <mergeCell ref="E32:I32"/>
    <mergeCell ref="E31:I31"/>
  </mergeCells>
  <printOptions/>
  <pageMargins left="0.35433070866141736" right="0.35433070866141736" top="0.7874015748031497" bottom="0.984251968503937" header="0.31496062992125984"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2:IR37"/>
  <sheetViews>
    <sheetView showGridLines="0" zoomScalePageLayoutView="0" workbookViewId="0" topLeftCell="A1">
      <selection activeCell="R47" sqref="R47"/>
    </sheetView>
  </sheetViews>
  <sheetFormatPr defaultColWidth="9.140625" defaultRowHeight="12.75"/>
  <cols>
    <col min="1" max="1" width="1.57421875" style="0" customWidth="1"/>
    <col min="2" max="2" width="2.421875" style="0" customWidth="1"/>
    <col min="3" max="3" width="11.00390625" style="0" customWidth="1"/>
    <col min="4" max="4" width="10.8515625" style="0" customWidth="1"/>
    <col min="5" max="5" width="8.7109375" style="0" customWidth="1"/>
    <col min="6" max="6" width="8.00390625" style="0" customWidth="1"/>
    <col min="7" max="7" width="9.8515625" style="0" customWidth="1"/>
    <col min="8" max="8" width="9.28125" style="0" customWidth="1"/>
    <col min="9" max="9" width="10.57421875" style="0" customWidth="1"/>
    <col min="10" max="10" width="11.140625" style="0" customWidth="1"/>
    <col min="11" max="11" width="10.140625" style="0" customWidth="1"/>
    <col min="12" max="12" width="9.57421875" style="0" customWidth="1"/>
    <col min="13" max="13" width="10.57421875" style="0" customWidth="1"/>
    <col min="14" max="14" width="11.140625" style="0" customWidth="1"/>
    <col min="15" max="15" width="9.7109375" style="0" customWidth="1"/>
    <col min="16" max="16" width="8.7109375" style="0" customWidth="1"/>
    <col min="17" max="17" width="10.7109375" style="0" customWidth="1"/>
  </cols>
  <sheetData>
    <row r="1" ht="96" customHeight="1"/>
    <row r="2" spans="1:252" s="1" customFormat="1" ht="12.75">
      <c r="A2" s="8"/>
      <c r="B2" s="18"/>
      <c r="C2" s="18"/>
      <c r="D2" s="18"/>
      <c r="E2" s="18"/>
      <c r="F2" s="18"/>
      <c r="G2" s="18"/>
      <c r="H2" s="18"/>
      <c r="I2" s="18"/>
      <c r="J2" s="18"/>
      <c r="K2" s="18"/>
      <c r="L2" s="18"/>
      <c r="M2" s="18"/>
      <c r="N2" s="18"/>
      <c r="O2" s="18"/>
      <c r="P2" s="1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row>
    <row r="3" spans="1:252" s="1" customFormat="1" ht="12.75">
      <c r="A3" s="8"/>
      <c r="B3" s="18"/>
      <c r="C3" s="18" t="s">
        <v>1</v>
      </c>
      <c r="D3" s="5"/>
      <c r="E3" s="6"/>
      <c r="F3" s="7"/>
      <c r="G3" s="18"/>
      <c r="H3" s="18"/>
      <c r="I3" s="18"/>
      <c r="J3" s="18"/>
      <c r="K3" s="18"/>
      <c r="L3" s="18"/>
      <c r="M3" s="18"/>
      <c r="N3" s="18"/>
      <c r="O3" s="18"/>
      <c r="P3" s="1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row>
    <row r="4" spans="1:252" s="1" customFormat="1" ht="13.5" customHeight="1">
      <c r="A4" s="8"/>
      <c r="B4" s="18"/>
      <c r="C4" s="18" t="s">
        <v>16</v>
      </c>
      <c r="D4" s="5"/>
      <c r="E4" s="6"/>
      <c r="F4" s="7"/>
      <c r="G4" s="18"/>
      <c r="H4" s="19" t="s">
        <v>17</v>
      </c>
      <c r="I4" s="18"/>
      <c r="J4" s="18"/>
      <c r="K4" s="18"/>
      <c r="L4" s="18"/>
      <c r="M4" s="18"/>
      <c r="N4" s="18"/>
      <c r="O4" s="18"/>
      <c r="P4" s="1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row>
    <row r="5" spans="1:252" s="1" customFormat="1" ht="12.75">
      <c r="A5" s="8"/>
      <c r="B5" s="18"/>
      <c r="C5" s="18" t="s">
        <v>16</v>
      </c>
      <c r="D5" s="5"/>
      <c r="E5" s="6"/>
      <c r="F5" s="7"/>
      <c r="G5" s="18"/>
      <c r="H5" s="18"/>
      <c r="I5" s="18"/>
      <c r="J5" s="18"/>
      <c r="K5" s="18"/>
      <c r="L5" s="18"/>
      <c r="M5" s="18"/>
      <c r="N5" s="18"/>
      <c r="O5" s="18"/>
      <c r="P5" s="1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row>
    <row r="6" spans="1:17" ht="12.75">
      <c r="A6" s="8"/>
      <c r="B6" s="18"/>
      <c r="C6" s="18"/>
      <c r="D6" s="18"/>
      <c r="E6" s="18"/>
      <c r="F6" s="18"/>
      <c r="G6" s="18"/>
      <c r="H6" s="18"/>
      <c r="I6" s="18"/>
      <c r="J6" s="18"/>
      <c r="K6" s="18"/>
      <c r="L6" s="18"/>
      <c r="M6" s="18"/>
      <c r="N6" s="18"/>
      <c r="O6" s="18"/>
      <c r="P6" s="18"/>
      <c r="Q6" s="8"/>
    </row>
    <row r="7" spans="1:17" ht="30" customHeight="1" thickBot="1">
      <c r="A7" s="8"/>
      <c r="B7" s="20"/>
      <c r="C7" s="11" t="s">
        <v>0</v>
      </c>
      <c r="D7" s="12" t="s">
        <v>23</v>
      </c>
      <c r="E7" s="12" t="s">
        <v>7</v>
      </c>
      <c r="F7" s="12" t="s">
        <v>6</v>
      </c>
      <c r="G7" s="12" t="s">
        <v>5</v>
      </c>
      <c r="H7" s="12" t="s">
        <v>8</v>
      </c>
      <c r="I7" s="12" t="s">
        <v>3</v>
      </c>
      <c r="J7" s="12" t="s">
        <v>4</v>
      </c>
      <c r="K7" s="12" t="s">
        <v>18</v>
      </c>
      <c r="L7" s="12" t="s">
        <v>2</v>
      </c>
      <c r="M7" s="12" t="s">
        <v>11</v>
      </c>
      <c r="N7" s="12" t="s">
        <v>10</v>
      </c>
      <c r="O7" s="12" t="s">
        <v>9</v>
      </c>
      <c r="P7" s="4" t="s">
        <v>12</v>
      </c>
      <c r="Q7" s="8"/>
    </row>
    <row r="8" spans="1:17" ht="13.5" thickBot="1">
      <c r="A8" s="8"/>
      <c r="B8" s="21">
        <v>1</v>
      </c>
      <c r="C8" s="2"/>
      <c r="D8" s="2"/>
      <c r="E8" s="2">
        <v>1</v>
      </c>
      <c r="F8" s="2">
        <v>3</v>
      </c>
      <c r="G8" s="2">
        <v>298</v>
      </c>
      <c r="H8" s="2">
        <v>400</v>
      </c>
      <c r="I8" s="2">
        <v>20</v>
      </c>
      <c r="J8" s="2">
        <v>78</v>
      </c>
      <c r="K8" s="29">
        <f aca="true" t="shared" si="0" ref="K8:K17">(H8-I8-J8)</f>
        <v>302</v>
      </c>
      <c r="L8" s="2">
        <v>1.25</v>
      </c>
      <c r="M8" s="30">
        <f aca="true" t="shared" si="1" ref="M8:M18">IF(H8=0,"",K8/(H8-I8))</f>
        <v>0.7947368421052632</v>
      </c>
      <c r="N8" s="30">
        <f aca="true" t="shared" si="2" ref="N8:N18">IF(L8=0,"",(G8/K8)/L8)</f>
        <v>0.7894039735099339</v>
      </c>
      <c r="O8" s="31">
        <f aca="true" t="shared" si="3" ref="O8:O18">IF(G8=0,"",(G8-(E8+F8))/G8)</f>
        <v>0.9865771812080537</v>
      </c>
      <c r="P8" s="28">
        <f aca="true" t="shared" si="4" ref="P8:P18">PRODUCT(M8,N8,O8)</f>
        <v>0.6189473684210528</v>
      </c>
      <c r="Q8" s="8"/>
    </row>
    <row r="9" spans="1:17" ht="13.5" thickBot="1">
      <c r="A9" s="8"/>
      <c r="B9" s="21">
        <v>2</v>
      </c>
      <c r="C9" s="2"/>
      <c r="D9" s="2"/>
      <c r="E9" s="2">
        <v>2</v>
      </c>
      <c r="F9" s="2">
        <v>5</v>
      </c>
      <c r="G9" s="2">
        <v>312</v>
      </c>
      <c r="H9" s="2">
        <v>400</v>
      </c>
      <c r="I9" s="2">
        <v>20</v>
      </c>
      <c r="J9" s="2">
        <v>80</v>
      </c>
      <c r="K9" s="29">
        <f t="shared" si="0"/>
        <v>300</v>
      </c>
      <c r="L9" s="2">
        <v>1.1</v>
      </c>
      <c r="M9" s="30">
        <f t="shared" si="1"/>
        <v>0.7894736842105263</v>
      </c>
      <c r="N9" s="30">
        <f t="shared" si="2"/>
        <v>0.9454545454545454</v>
      </c>
      <c r="O9" s="31">
        <f t="shared" si="3"/>
        <v>0.9775641025641025</v>
      </c>
      <c r="P9" s="28">
        <f t="shared" si="4"/>
        <v>0.7296650717703349</v>
      </c>
      <c r="Q9" s="8"/>
    </row>
    <row r="10" spans="1:20" ht="13.5" thickBot="1">
      <c r="A10" s="8"/>
      <c r="B10" s="21">
        <v>3</v>
      </c>
      <c r="C10" s="2"/>
      <c r="D10" s="2"/>
      <c r="E10" s="2"/>
      <c r="F10" s="2"/>
      <c r="G10" s="2"/>
      <c r="H10" s="2"/>
      <c r="I10" s="2"/>
      <c r="J10" s="2"/>
      <c r="K10" s="29">
        <f t="shared" si="0"/>
        <v>0</v>
      </c>
      <c r="L10" s="2"/>
      <c r="M10" s="30">
        <f t="shared" si="1"/>
      </c>
      <c r="N10" s="30">
        <f t="shared" si="2"/>
      </c>
      <c r="O10" s="31">
        <f t="shared" si="3"/>
      </c>
      <c r="P10" s="28">
        <f t="shared" si="4"/>
        <v>0</v>
      </c>
      <c r="Q10" s="8"/>
      <c r="S10" s="8"/>
      <c r="T10" s="8"/>
    </row>
    <row r="11" spans="1:20" ht="13.5" thickBot="1">
      <c r="A11" s="8"/>
      <c r="B11" s="21">
        <v>4</v>
      </c>
      <c r="C11" s="2"/>
      <c r="D11" s="2"/>
      <c r="E11" s="2"/>
      <c r="F11" s="2"/>
      <c r="G11" s="2"/>
      <c r="H11" s="2"/>
      <c r="I11" s="2"/>
      <c r="J11" s="2"/>
      <c r="K11" s="29">
        <f t="shared" si="0"/>
        <v>0</v>
      </c>
      <c r="L11" s="2"/>
      <c r="M11" s="30">
        <f t="shared" si="1"/>
      </c>
      <c r="N11" s="30">
        <f t="shared" si="2"/>
      </c>
      <c r="O11" s="31">
        <f t="shared" si="3"/>
      </c>
      <c r="P11" s="28">
        <f t="shared" si="4"/>
        <v>0</v>
      </c>
      <c r="Q11" s="8"/>
      <c r="S11" s="8"/>
      <c r="T11" s="8"/>
    </row>
    <row r="12" spans="1:20" ht="13.5" thickBot="1">
      <c r="A12" s="8"/>
      <c r="B12" s="21">
        <v>5</v>
      </c>
      <c r="C12" s="2"/>
      <c r="D12" s="2"/>
      <c r="E12" s="2"/>
      <c r="F12" s="2"/>
      <c r="G12" s="2"/>
      <c r="H12" s="2"/>
      <c r="I12" s="2"/>
      <c r="J12" s="2"/>
      <c r="K12" s="29">
        <f t="shared" si="0"/>
        <v>0</v>
      </c>
      <c r="L12" s="2"/>
      <c r="M12" s="30">
        <f t="shared" si="1"/>
      </c>
      <c r="N12" s="30">
        <f t="shared" si="2"/>
      </c>
      <c r="O12" s="31">
        <f t="shared" si="3"/>
      </c>
      <c r="P12" s="28">
        <f t="shared" si="4"/>
        <v>0</v>
      </c>
      <c r="Q12" s="8"/>
      <c r="S12" s="8"/>
      <c r="T12" s="8"/>
    </row>
    <row r="13" spans="1:20" ht="13.5" thickBot="1">
      <c r="A13" s="8"/>
      <c r="B13" s="21">
        <v>6</v>
      </c>
      <c r="C13" s="2"/>
      <c r="D13" s="2"/>
      <c r="E13" s="2"/>
      <c r="F13" s="2"/>
      <c r="G13" s="2"/>
      <c r="H13" s="2"/>
      <c r="I13" s="2"/>
      <c r="J13" s="2"/>
      <c r="K13" s="29">
        <f t="shared" si="0"/>
        <v>0</v>
      </c>
      <c r="L13" s="2"/>
      <c r="M13" s="30">
        <f t="shared" si="1"/>
      </c>
      <c r="N13" s="30">
        <f t="shared" si="2"/>
      </c>
      <c r="O13" s="31">
        <f t="shared" si="3"/>
      </c>
      <c r="P13" s="28">
        <f t="shared" si="4"/>
        <v>0</v>
      </c>
      <c r="Q13" s="8"/>
      <c r="S13" s="8"/>
      <c r="T13" s="8"/>
    </row>
    <row r="14" spans="1:20" ht="13.5" thickBot="1">
      <c r="A14" s="8"/>
      <c r="B14" s="21">
        <v>7</v>
      </c>
      <c r="C14" s="2"/>
      <c r="D14" s="2"/>
      <c r="E14" s="2"/>
      <c r="F14" s="2"/>
      <c r="G14" s="2"/>
      <c r="H14" s="2"/>
      <c r="I14" s="2"/>
      <c r="J14" s="2"/>
      <c r="K14" s="29">
        <f t="shared" si="0"/>
        <v>0</v>
      </c>
      <c r="L14" s="2"/>
      <c r="M14" s="30">
        <f t="shared" si="1"/>
      </c>
      <c r="N14" s="30">
        <f t="shared" si="2"/>
      </c>
      <c r="O14" s="31">
        <f t="shared" si="3"/>
      </c>
      <c r="P14" s="28">
        <f t="shared" si="4"/>
        <v>0</v>
      </c>
      <c r="Q14" s="8"/>
      <c r="S14" s="8"/>
      <c r="T14" s="8"/>
    </row>
    <row r="15" spans="1:20" ht="13.5" thickBot="1">
      <c r="A15" s="8"/>
      <c r="B15" s="21">
        <v>8</v>
      </c>
      <c r="C15" s="2"/>
      <c r="D15" s="2"/>
      <c r="E15" s="2"/>
      <c r="F15" s="2"/>
      <c r="G15" s="2"/>
      <c r="H15" s="2"/>
      <c r="I15" s="2"/>
      <c r="J15" s="2"/>
      <c r="K15" s="29">
        <f t="shared" si="0"/>
        <v>0</v>
      </c>
      <c r="L15" s="2"/>
      <c r="M15" s="30">
        <f t="shared" si="1"/>
      </c>
      <c r="N15" s="30">
        <f t="shared" si="2"/>
      </c>
      <c r="O15" s="31">
        <f t="shared" si="3"/>
      </c>
      <c r="P15" s="28">
        <f t="shared" si="4"/>
        <v>0</v>
      </c>
      <c r="Q15" s="8"/>
      <c r="S15" s="8"/>
      <c r="T15" s="8"/>
    </row>
    <row r="16" spans="1:20" ht="13.5" thickBot="1">
      <c r="A16" s="8"/>
      <c r="B16" s="21">
        <v>9</v>
      </c>
      <c r="C16" s="2"/>
      <c r="D16" s="2"/>
      <c r="E16" s="2"/>
      <c r="F16" s="2"/>
      <c r="G16" s="2"/>
      <c r="H16" s="2"/>
      <c r="I16" s="2"/>
      <c r="J16" s="2"/>
      <c r="K16" s="29">
        <f t="shared" si="0"/>
        <v>0</v>
      </c>
      <c r="L16" s="2"/>
      <c r="M16" s="30">
        <f t="shared" si="1"/>
      </c>
      <c r="N16" s="30">
        <f t="shared" si="2"/>
      </c>
      <c r="O16" s="31">
        <f t="shared" si="3"/>
      </c>
      <c r="P16" s="28">
        <f t="shared" si="4"/>
        <v>0</v>
      </c>
      <c r="Q16" s="8"/>
      <c r="S16" s="8"/>
      <c r="T16" s="8"/>
    </row>
    <row r="17" spans="1:20" ht="13.5" thickBot="1">
      <c r="A17" s="8"/>
      <c r="B17" s="21">
        <v>10</v>
      </c>
      <c r="C17" s="2"/>
      <c r="D17" s="2"/>
      <c r="E17" s="3"/>
      <c r="F17" s="3"/>
      <c r="G17" s="3"/>
      <c r="H17" s="3"/>
      <c r="I17" s="3"/>
      <c r="J17" s="3"/>
      <c r="K17" s="29">
        <f t="shared" si="0"/>
        <v>0</v>
      </c>
      <c r="L17" s="3"/>
      <c r="M17" s="32">
        <f t="shared" si="1"/>
      </c>
      <c r="N17" s="32">
        <f t="shared" si="2"/>
      </c>
      <c r="O17" s="31">
        <f t="shared" si="3"/>
      </c>
      <c r="P17" s="28">
        <f t="shared" si="4"/>
        <v>0</v>
      </c>
      <c r="Q17" s="8"/>
      <c r="S17" s="8"/>
      <c r="T17" s="8"/>
    </row>
    <row r="18" spans="1:20" ht="13.5" thickBot="1">
      <c r="A18" s="8"/>
      <c r="B18" s="22"/>
      <c r="C18" s="23"/>
      <c r="D18" s="23"/>
      <c r="E18" s="24">
        <f aca="true" t="shared" si="5" ref="E18:K18">SUM(E8:E17)</f>
        <v>3</v>
      </c>
      <c r="F18" s="24">
        <f t="shared" si="5"/>
        <v>8</v>
      </c>
      <c r="G18" s="24">
        <f t="shared" si="5"/>
        <v>610</v>
      </c>
      <c r="H18" s="24">
        <f t="shared" si="5"/>
        <v>800</v>
      </c>
      <c r="I18" s="24">
        <f t="shared" si="5"/>
        <v>40</v>
      </c>
      <c r="J18" s="24">
        <f t="shared" si="5"/>
        <v>158</v>
      </c>
      <c r="K18" s="24">
        <f t="shared" si="5"/>
        <v>602</v>
      </c>
      <c r="L18" s="25">
        <f>AVERAGE(L8:L17)</f>
        <v>1.175</v>
      </c>
      <c r="M18" s="26">
        <f t="shared" si="1"/>
        <v>0.7921052631578948</v>
      </c>
      <c r="N18" s="26">
        <f t="shared" si="2"/>
        <v>0.8623736481232771</v>
      </c>
      <c r="O18" s="27">
        <f t="shared" si="3"/>
        <v>0.9819672131147541</v>
      </c>
      <c r="P18" s="28">
        <f t="shared" si="4"/>
        <v>0.6707726763717806</v>
      </c>
      <c r="Q18" s="8"/>
      <c r="S18" s="8"/>
      <c r="T18" s="8"/>
    </row>
    <row r="19" spans="1:20" ht="6.75" customHeight="1">
      <c r="A19" s="8"/>
      <c r="B19" s="18"/>
      <c r="C19" s="18"/>
      <c r="D19" s="18"/>
      <c r="E19" s="18"/>
      <c r="F19" s="18"/>
      <c r="G19" s="18"/>
      <c r="H19" s="18"/>
      <c r="I19" s="18"/>
      <c r="J19" s="18"/>
      <c r="K19" s="18"/>
      <c r="L19" s="18"/>
      <c r="M19" s="18"/>
      <c r="N19" s="18"/>
      <c r="O19" s="18"/>
      <c r="P19" s="18"/>
      <c r="Q19" s="8"/>
      <c r="S19" s="8"/>
      <c r="T19" s="8"/>
    </row>
    <row r="20" spans="1:20" ht="2.25" customHeight="1">
      <c r="A20" s="8"/>
      <c r="B20" s="18"/>
      <c r="C20" s="18"/>
      <c r="D20" s="18"/>
      <c r="E20" s="18"/>
      <c r="F20" s="18"/>
      <c r="G20" s="18"/>
      <c r="H20" s="18"/>
      <c r="I20" s="18"/>
      <c r="J20" s="18"/>
      <c r="K20" s="18"/>
      <c r="L20" s="18"/>
      <c r="M20" s="18"/>
      <c r="N20" s="18"/>
      <c r="O20" s="18"/>
      <c r="P20" s="18"/>
      <c r="Q20" s="8"/>
      <c r="S20" s="8"/>
      <c r="T20" s="8"/>
    </row>
    <row r="21" spans="1:20" ht="18.75" customHeight="1">
      <c r="A21" s="8"/>
      <c r="S21" s="8"/>
      <c r="T21" s="8"/>
    </row>
    <row r="22" ht="12.75">
      <c r="A22" s="8"/>
    </row>
    <row r="23" ht="12.75">
      <c r="A23" s="8"/>
    </row>
    <row r="24" ht="12.75">
      <c r="A24" s="8"/>
    </row>
    <row r="25" ht="12.75">
      <c r="A25" s="8"/>
    </row>
    <row r="26" ht="12.75">
      <c r="A26" s="8"/>
    </row>
    <row r="27" spans="1:11" ht="12.75">
      <c r="A27" s="8"/>
      <c r="B27" s="14"/>
      <c r="C27" s="14"/>
      <c r="D27" s="14"/>
      <c r="E27" s="14"/>
      <c r="F27" s="14"/>
      <c r="G27" s="14"/>
      <c r="H27" s="14"/>
      <c r="I27" s="14"/>
      <c r="J27" s="14"/>
      <c r="K27" s="14"/>
    </row>
    <row r="28" spans="1:13" ht="15.75">
      <c r="A28" s="8"/>
      <c r="B28" s="14"/>
      <c r="C28" s="15"/>
      <c r="D28" s="15"/>
      <c r="E28" s="33"/>
      <c r="F28" s="33"/>
      <c r="G28" s="33"/>
      <c r="H28" s="33"/>
      <c r="I28" s="33"/>
      <c r="J28" s="16"/>
      <c r="K28" s="15"/>
      <c r="L28" s="9"/>
      <c r="M28" s="9"/>
    </row>
    <row r="29" spans="1:13" ht="12.75">
      <c r="A29" s="8"/>
      <c r="B29" s="14"/>
      <c r="C29" s="15"/>
      <c r="D29" s="15"/>
      <c r="E29" s="35"/>
      <c r="F29" s="35"/>
      <c r="G29" s="35"/>
      <c r="H29" s="35"/>
      <c r="I29" s="35"/>
      <c r="J29" s="15"/>
      <c r="K29" s="15"/>
      <c r="L29" s="9"/>
      <c r="M29" s="9"/>
    </row>
    <row r="30" spans="1:13" ht="15.75" customHeight="1">
      <c r="A30" s="8"/>
      <c r="B30" s="14"/>
      <c r="C30" s="15"/>
      <c r="D30" s="15"/>
      <c r="E30" s="15"/>
      <c r="F30" s="15"/>
      <c r="G30" s="15"/>
      <c r="H30" s="15"/>
      <c r="I30" s="15"/>
      <c r="J30" s="15"/>
      <c r="K30" s="15"/>
      <c r="L30" s="9"/>
      <c r="M30" s="9"/>
    </row>
    <row r="31" spans="1:13" ht="20.25">
      <c r="A31" s="8"/>
      <c r="B31" s="14"/>
      <c r="C31" s="15"/>
      <c r="D31" s="15"/>
      <c r="E31" s="33"/>
      <c r="F31" s="33"/>
      <c r="G31" s="33"/>
      <c r="H31" s="33"/>
      <c r="I31" s="33"/>
      <c r="J31" s="16"/>
      <c r="K31" s="15"/>
      <c r="L31" s="10"/>
      <c r="M31" s="13"/>
    </row>
    <row r="32" spans="1:13" ht="12.75">
      <c r="A32" s="8"/>
      <c r="B32" s="14"/>
      <c r="C32" s="15"/>
      <c r="D32" s="15"/>
      <c r="E32" s="35"/>
      <c r="F32" s="35"/>
      <c r="G32" s="35"/>
      <c r="H32" s="35"/>
      <c r="I32" s="35"/>
      <c r="J32" s="15"/>
      <c r="K32" s="15"/>
      <c r="L32" s="9"/>
      <c r="M32" s="9"/>
    </row>
    <row r="33" spans="2:13" ht="12.75">
      <c r="B33" s="14"/>
      <c r="C33" s="15"/>
      <c r="D33" s="15"/>
      <c r="E33" s="15"/>
      <c r="F33" s="15"/>
      <c r="G33" s="15"/>
      <c r="H33" s="15"/>
      <c r="I33" s="15"/>
      <c r="J33" s="15"/>
      <c r="K33" s="15"/>
      <c r="L33" s="9"/>
      <c r="M33" s="9"/>
    </row>
    <row r="34" spans="2:13" ht="20.25" customHeight="1">
      <c r="B34" s="14"/>
      <c r="C34" s="15"/>
      <c r="D34" s="15"/>
      <c r="E34" s="33"/>
      <c r="F34" s="33"/>
      <c r="G34" s="33"/>
      <c r="H34" s="33"/>
      <c r="I34" s="33"/>
      <c r="J34" s="16"/>
      <c r="K34" s="15"/>
      <c r="L34" s="9"/>
      <c r="M34" s="9"/>
    </row>
    <row r="35" spans="2:13" ht="12.75">
      <c r="B35" s="14"/>
      <c r="C35" s="15"/>
      <c r="D35" s="15"/>
      <c r="E35" s="35"/>
      <c r="F35" s="35"/>
      <c r="G35" s="35"/>
      <c r="H35" s="35"/>
      <c r="I35" s="35"/>
      <c r="J35" s="15"/>
      <c r="K35" s="15"/>
      <c r="L35" s="9"/>
      <c r="M35" s="9"/>
    </row>
    <row r="36" spans="2:14" ht="12.75">
      <c r="B36" s="14"/>
      <c r="C36" s="15"/>
      <c r="D36" s="15"/>
      <c r="E36" s="15"/>
      <c r="F36" s="15"/>
      <c r="G36" s="15"/>
      <c r="H36" s="15"/>
      <c r="I36" s="15"/>
      <c r="J36" s="15"/>
      <c r="K36" s="15"/>
      <c r="L36" s="9"/>
      <c r="M36" s="9"/>
      <c r="N36" s="9"/>
    </row>
    <row r="37" spans="2:11" ht="12.75">
      <c r="B37" s="14"/>
      <c r="C37" s="14"/>
      <c r="D37" s="14"/>
      <c r="E37" s="14"/>
      <c r="F37" s="14"/>
      <c r="G37" s="14"/>
      <c r="H37" s="14"/>
      <c r="I37" s="14"/>
      <c r="J37" s="14"/>
      <c r="K37" s="14"/>
    </row>
  </sheetData>
  <sheetProtection/>
  <mergeCells count="6">
    <mergeCell ref="E28:I28"/>
    <mergeCell ref="E29:I29"/>
    <mergeCell ref="E34:I34"/>
    <mergeCell ref="E35:I35"/>
    <mergeCell ref="E32:I32"/>
    <mergeCell ref="E31:I31"/>
  </mergeCells>
  <printOptions/>
  <pageMargins left="0.35433070866141736" right="0.35433070866141736" top="0.7874015748031497" bottom="0.984251968503937" header="0.31496062992125984" footer="0.511811023622047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Tascomp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Sanderson</dc:creator>
  <cp:keywords/>
  <dc:description/>
  <cp:lastModifiedBy>PWS</cp:lastModifiedBy>
  <cp:lastPrinted>2008-05-14T15:27:17Z</cp:lastPrinted>
  <dcterms:created xsi:type="dcterms:W3CDTF">2008-05-14T09:36:22Z</dcterms:created>
  <dcterms:modified xsi:type="dcterms:W3CDTF">2012-05-16T09:08:18Z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